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ojects\implenia\v8.implenia.com\local\htdocs\fileadmin\gb\xls\static\en\x10impleniafb20teil1de\7\"/>
    </mc:Choice>
  </mc:AlternateContent>
  <xr:revisionPtr revIDLastSave="0" documentId="8_{669EEC89-D292-4664-A773-5A3521F5BEB0}" xr6:coauthVersionLast="46" xr6:coauthVersionMax="46" xr10:uidLastSave="{00000000-0000-0000-0000-000000000000}"/>
  <bookViews>
    <workbookView xWindow="-22680" yWindow="4185" windowWidth="20340" windowHeight="11835"/>
  </bookViews>
  <sheets>
    <sheet name="implenia_gb20_tabl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E18" i="1"/>
  <c r="G17" i="1"/>
  <c r="E17" i="1"/>
  <c r="G16" i="1"/>
  <c r="G15" i="1"/>
  <c r="E15" i="1"/>
  <c r="G14" i="1"/>
  <c r="E14" i="1"/>
  <c r="G12" i="1"/>
  <c r="E12" i="1"/>
  <c r="G11" i="1"/>
  <c r="E11" i="1"/>
  <c r="G9" i="1"/>
  <c r="E9" i="1"/>
  <c r="G7" i="1"/>
  <c r="E7" i="1"/>
  <c r="G5" i="1"/>
  <c r="E5" i="1"/>
  <c r="G3" i="1"/>
  <c r="E3" i="1"/>
</calcChain>
</file>

<file path=xl/sharedStrings.xml><?xml version="1.0" encoding="utf-8"?>
<sst xmlns="http://schemas.openxmlformats.org/spreadsheetml/2006/main" count="24" uniqueCount="24">
  <si>
    <t>in CHF t</t>
  </si>
  <si>
    <t>Notes</t>
  </si>
  <si>
    <t>1.1.‑31.12.2020</t>
  </si>
  <si>
    <t>1.1.‑31.12.2019</t>
  </si>
  <si>
    <t>Investments in property, plant and equipment</t>
  </si>
  <si>
    <t>Disposals of property, plant and equipment</t>
  </si>
  <si>
    <t>Investments in other financial assets and associates</t>
  </si>
  <si>
    <t>Disposals of other financial assets and associates</t>
  </si>
  <si>
    <t>Investments in intangible assets</t>
  </si>
  <si>
    <t>Sale of subsidiaries</t>
  </si>
  <si>
    <t>‑</t>
  </si>
  <si>
    <t>Cash flow from investing activities</t>
  </si>
  <si>
    <t>Increase in financial liabilities</t>
  </si>
  <si>
    <t>Repayment of financial liabilities</t>
  </si>
  <si>
    <t>Purchase of treasury shares</t>
  </si>
  <si>
    <t>Sale of treasury shares</t>
  </si>
  <si>
    <t>Dividends</t>
  </si>
  <si>
    <t>Cash flow with non-controlling interests</t>
  </si>
  <si>
    <t>Cash flow from financing activities</t>
  </si>
  <si>
    <t>Foreign exchange differences on cash andcash equivalents</t>
  </si>
  <si>
    <t>Change in cash and cash equivalents</t>
  </si>
  <si>
    <t>Cash and cash equivalents at the beginningof the period</t>
  </si>
  <si>
    <t>Cash and cash equivalents at the endof the period</t>
  </si>
  <si>
    <t>Consolidated cash flow statement(2)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</si>
</sst>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.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9" fillId="0" borderId="0" xfId="0" applyFont="1"/>
    <xf numFmtId="0" fontId="0" fillId="0" borderId="10" xfId="0" applyBorder="1" applyAlignment="1">
      <alignment wrapText="1"/>
    </xf>
    <xf numFmtId="0" fontId="2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0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wrapText="1"/>
    </xf>
    <xf numFmtId="0" fontId="20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workbookViewId="0"/>
  </sheetViews>
  <sheetFormatPr baseColWidth="10" defaultRowHeight="15" x14ac:dyDescent="0.25"/>
  <cols>
    <col min="1" max="1" width="45.7109375" bestFit="1" customWidth="1"/>
    <col min="2" max="2" width="0.7109375" customWidth="1"/>
    <col min="3" max="3" width="5.7109375" bestFit="1" customWidth="1"/>
    <col min="4" max="4" width="0.7109375" customWidth="1"/>
    <col min="5" max="5" width="13.42578125" bestFit="1" customWidth="1"/>
    <col min="6" max="6" width="0.7109375" customWidth="1"/>
    <col min="7" max="7" width="13.42578125" bestFit="1" customWidth="1"/>
  </cols>
  <sheetData>
    <row r="1" spans="1:7" ht="18.75" x14ac:dyDescent="0.3">
      <c r="A1" s="1" t="s">
        <v>23</v>
      </c>
    </row>
    <row r="2" spans="1:7" x14ac:dyDescent="0.25">
      <c r="A2" s="3" t="s">
        <v>0</v>
      </c>
      <c r="B2" s="9"/>
      <c r="C2" s="3" t="s">
        <v>1</v>
      </c>
      <c r="D2" s="9"/>
      <c r="E2" s="5" t="s">
        <v>2</v>
      </c>
      <c r="F2" s="9"/>
      <c r="G2" s="5" t="s">
        <v>3</v>
      </c>
    </row>
    <row r="3" spans="1:7" x14ac:dyDescent="0.25">
      <c r="A3" s="6" t="s">
        <v>4</v>
      </c>
      <c r="B3" s="4"/>
      <c r="C3" s="2"/>
      <c r="D3" s="4"/>
      <c r="E3" s="5" t="str">
        <f>"(52,609)"</f>
        <v>(52,609)</v>
      </c>
      <c r="F3" s="4"/>
      <c r="G3" s="7" t="str">
        <f>"(70,998)"</f>
        <v>(70,998)</v>
      </c>
    </row>
    <row r="4" spans="1:7" x14ac:dyDescent="0.25">
      <c r="A4" s="6" t="s">
        <v>5</v>
      </c>
      <c r="B4" s="4"/>
      <c r="C4" s="2"/>
      <c r="D4" s="4"/>
      <c r="E4" s="5">
        <v>29.349</v>
      </c>
      <c r="F4" s="4"/>
      <c r="G4" s="7">
        <v>21.445</v>
      </c>
    </row>
    <row r="5" spans="1:7" x14ac:dyDescent="0.25">
      <c r="A5" s="6" t="s">
        <v>6</v>
      </c>
      <c r="B5" s="4"/>
      <c r="C5" s="2"/>
      <c r="D5" s="4"/>
      <c r="E5" s="5" t="str">
        <f>"(6,343)"</f>
        <v>(6,343)</v>
      </c>
      <c r="F5" s="4"/>
      <c r="G5" s="7" t="str">
        <f>"(5,785)"</f>
        <v>(5,785)</v>
      </c>
    </row>
    <row r="6" spans="1:7" x14ac:dyDescent="0.25">
      <c r="A6" s="6" t="s">
        <v>7</v>
      </c>
      <c r="B6" s="4"/>
      <c r="C6" s="2"/>
      <c r="D6" s="4"/>
      <c r="E6" s="5">
        <v>5.0629999999999997</v>
      </c>
      <c r="F6" s="4"/>
      <c r="G6" s="7">
        <v>4.1589999999999998</v>
      </c>
    </row>
    <row r="7" spans="1:7" x14ac:dyDescent="0.25">
      <c r="A7" s="6" t="s">
        <v>8</v>
      </c>
      <c r="B7" s="4"/>
      <c r="C7" s="2"/>
      <c r="D7" s="4"/>
      <c r="E7" s="5" t="str">
        <f>"(8,279)"</f>
        <v>(8,279)</v>
      </c>
      <c r="F7" s="4"/>
      <c r="G7" s="7" t="str">
        <f>"(7,499)"</f>
        <v>(7,499)</v>
      </c>
    </row>
    <row r="8" spans="1:7" x14ac:dyDescent="0.25">
      <c r="A8" s="6" t="s">
        <v>9</v>
      </c>
      <c r="B8" s="4"/>
      <c r="C8" s="2"/>
      <c r="D8" s="4"/>
      <c r="E8" s="5">
        <v>1.01</v>
      </c>
      <c r="F8" s="4"/>
      <c r="G8" s="7" t="s">
        <v>10</v>
      </c>
    </row>
    <row r="9" spans="1:7" ht="15.75" thickBot="1" x14ac:dyDescent="0.3">
      <c r="A9" s="8" t="s">
        <v>11</v>
      </c>
      <c r="B9" s="4"/>
      <c r="C9" s="2"/>
      <c r="D9" s="4"/>
      <c r="E9" s="5" t="str">
        <f>"(31,809)"</f>
        <v>(31,809)</v>
      </c>
      <c r="F9" s="4"/>
      <c r="G9" s="5" t="str">
        <f>"(58,678)"</f>
        <v>(58,678)</v>
      </c>
    </row>
    <row r="10" spans="1:7" ht="15.75" thickTop="1" x14ac:dyDescent="0.25">
      <c r="A10" s="6" t="s">
        <v>12</v>
      </c>
      <c r="B10" s="4"/>
      <c r="C10" s="7">
        <v>21</v>
      </c>
      <c r="D10" s="4"/>
      <c r="E10" s="5">
        <v>111.702</v>
      </c>
      <c r="F10" s="4"/>
      <c r="G10" s="7">
        <v>1.611</v>
      </c>
    </row>
    <row r="11" spans="1:7" x14ac:dyDescent="0.25">
      <c r="A11" s="6" t="s">
        <v>13</v>
      </c>
      <c r="B11" s="4"/>
      <c r="C11" s="7">
        <v>21</v>
      </c>
      <c r="D11" s="4"/>
      <c r="E11" s="5" t="str">
        <f>"(91,853)"</f>
        <v>(91,853)</v>
      </c>
      <c r="F11" s="4"/>
      <c r="G11" s="7" t="str">
        <f>"(72,301)"</f>
        <v>(72,301)</v>
      </c>
    </row>
    <row r="12" spans="1:7" x14ac:dyDescent="0.25">
      <c r="A12" s="6" t="s">
        <v>14</v>
      </c>
      <c r="B12" s="4"/>
      <c r="C12" s="2"/>
      <c r="D12" s="4"/>
      <c r="E12" s="5" t="str">
        <f>"(2,289)"</f>
        <v>(2,289)</v>
      </c>
      <c r="F12" s="4"/>
      <c r="G12" s="7" t="str">
        <f>"(16,430)"</f>
        <v>(16,430)</v>
      </c>
    </row>
    <row r="13" spans="1:7" x14ac:dyDescent="0.25">
      <c r="A13" s="6" t="s">
        <v>15</v>
      </c>
      <c r="B13" s="4"/>
      <c r="C13" s="2"/>
      <c r="D13" s="4"/>
      <c r="E13" s="5">
        <v>2.0009999999999999</v>
      </c>
      <c r="F13" s="4"/>
      <c r="G13" s="7">
        <v>17.808</v>
      </c>
    </row>
    <row r="14" spans="1:7" x14ac:dyDescent="0.25">
      <c r="A14" s="6" t="s">
        <v>16</v>
      </c>
      <c r="B14" s="4"/>
      <c r="C14" s="2"/>
      <c r="D14" s="4"/>
      <c r="E14" s="5" t="str">
        <f>"(13,850)"</f>
        <v>(13,850)</v>
      </c>
      <c r="F14" s="4"/>
      <c r="G14" s="7" t="str">
        <f>"(9,202)"</f>
        <v>(9,202)</v>
      </c>
    </row>
    <row r="15" spans="1:7" x14ac:dyDescent="0.25">
      <c r="A15" s="6" t="s">
        <v>17</v>
      </c>
      <c r="B15" s="4"/>
      <c r="C15" s="2"/>
      <c r="D15" s="4"/>
      <c r="E15" s="5" t="str">
        <f>"(1,550)"</f>
        <v>(1,550)</v>
      </c>
      <c r="F15" s="4"/>
      <c r="G15" s="7" t="str">
        <f>"(1,218)"</f>
        <v>(1,218)</v>
      </c>
    </row>
    <row r="16" spans="1:7" ht="15.75" thickBot="1" x14ac:dyDescent="0.3">
      <c r="A16" s="8" t="s">
        <v>18</v>
      </c>
      <c r="B16" s="4"/>
      <c r="C16" s="2"/>
      <c r="D16" s="4"/>
      <c r="E16" s="5">
        <v>4.1609999999999996</v>
      </c>
      <c r="F16" s="4"/>
      <c r="G16" s="5" t="str">
        <f>"(79,732)"</f>
        <v>(79,732)</v>
      </c>
    </row>
    <row r="17" spans="1:7" ht="27" thickTop="1" x14ac:dyDescent="0.25">
      <c r="A17" s="6" t="s">
        <v>19</v>
      </c>
      <c r="B17" s="4"/>
      <c r="C17" s="2"/>
      <c r="D17" s="4"/>
      <c r="E17" s="5" t="str">
        <f>"(3,146)"</f>
        <v>(3,146)</v>
      </c>
      <c r="F17" s="4"/>
      <c r="G17" s="7" t="str">
        <f>"(6,055)"</f>
        <v>(6,055)</v>
      </c>
    </row>
    <row r="18" spans="1:7" ht="15.75" thickBot="1" x14ac:dyDescent="0.3">
      <c r="A18" s="8" t="s">
        <v>20</v>
      </c>
      <c r="B18" s="4"/>
      <c r="C18" s="2"/>
      <c r="D18" s="4"/>
      <c r="E18" s="5" t="str">
        <f>"(192,327)"</f>
        <v>(192,327)</v>
      </c>
      <c r="F18" s="4"/>
      <c r="G18" s="5" t="str">
        <f>"(916)"</f>
        <v>(916)</v>
      </c>
    </row>
    <row r="19" spans="1:7" ht="27" thickTop="1" x14ac:dyDescent="0.25">
      <c r="A19" s="6" t="s">
        <v>21</v>
      </c>
      <c r="B19" s="4"/>
      <c r="C19" s="2"/>
      <c r="D19" s="4"/>
      <c r="E19" s="5">
        <v>912.31700000000001</v>
      </c>
      <c r="F19" s="4"/>
      <c r="G19" s="7">
        <v>913.23299999999995</v>
      </c>
    </row>
    <row r="20" spans="1:7" x14ac:dyDescent="0.25">
      <c r="A20" s="3" t="s">
        <v>22</v>
      </c>
      <c r="B20" s="10"/>
      <c r="C20" s="2"/>
      <c r="D20" s="10"/>
      <c r="E20" s="5">
        <v>719.99</v>
      </c>
      <c r="F20" s="10"/>
      <c r="G20" s="5">
        <v>912.31700000000001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implenia_gb20_table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Christian Reiter</cp:lastModifiedBy>
  <dcterms:created xsi:type="dcterms:W3CDTF">2021-03-02T15:58:24Z</dcterms:created>
  <dcterms:modified xsi:type="dcterms:W3CDTF">2021-03-02T15:58:24Z</dcterms:modified>
</cp:coreProperties>
</file>